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FD941D40-18D7-4A7F-AF81-C0220B3D78A3}"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43" i="1" l="1"/>
  <c r="BV42" i="1"/>
  <c r="BV41" i="1"/>
  <c r="BV40" i="1"/>
  <c r="BV39" i="1"/>
  <c r="BV38" i="1"/>
  <c r="BV37" i="1"/>
  <c r="BV36" i="1"/>
  <c r="BV35" i="1"/>
  <c r="BV34" i="1"/>
  <c r="BV33" i="1"/>
  <c r="BV32" i="1"/>
  <c r="BV31" i="1"/>
  <c r="BV30" i="1"/>
  <c r="BV29" i="1"/>
  <c r="BV28" i="1"/>
  <c r="BV27" i="1"/>
  <c r="BV26" i="1"/>
  <c r="BV21" i="1"/>
  <c r="BV20" i="1"/>
  <c r="BV19" i="1"/>
  <c r="BV18" i="1"/>
  <c r="BV17" i="1"/>
  <c r="BV16" i="1"/>
  <c r="BV15" i="1"/>
  <c r="BV14" i="1"/>
  <c r="BV13" i="1"/>
  <c r="BV12" i="1"/>
  <c r="BV11" i="1"/>
  <c r="BV10" i="1"/>
  <c r="BV9" i="1"/>
  <c r="BV8" i="1"/>
  <c r="BV7" i="1"/>
  <c r="BV6" i="1"/>
  <c r="BV5" i="1"/>
  <c r="BV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3" i="1"/>
  <c r="AY25" i="1"/>
  <c r="AY2" i="1"/>
  <c r="AY24" i="1"/>
</calcChain>
</file>

<file path=xl/sharedStrings.xml><?xml version="1.0" encoding="utf-8"?>
<sst xmlns="http://schemas.openxmlformats.org/spreadsheetml/2006/main" count="269" uniqueCount="37">
  <si>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</si>
  <si>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</si>
  <si>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</si>
  <si>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</si>
  <si>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</si>
  <si>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</si>
  <si>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</si>
  <si>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</si>
  <si>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</si>
  <si>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</si>
  <si>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</si>
  <si>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</si>
  <si>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</si>
  <si>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</si>
  <si>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</si>
  <si>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</si>
  <si>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</si>
  <si>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</si>
  <si>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</si>
  <si>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</si>
  <si>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</si>
  <si>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</si>
  <si>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</si>
  <si>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</si>
  <si>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</si>
  <si>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</si>
  <si>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</si>
  <si>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</si>
  <si>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</si>
  <si>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</si>
  <si>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</si>
  <si>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Traffic Data 2019-2024</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</si>
  <si>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</si>
  <si>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</si>
  <si>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</si>
  <si>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October YoY chg</t>
  </si>
  <si>
    <t>Jan-Oct YoY 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</si>
</sst>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4" fillId="0" borderId="0"/>
    <xf numFmtId="9" fontId="14" fillId="0" borderId="0" applyFont="0" applyFill="0" applyBorder="0" applyAlignment="0" applyProtection="0"/>
    <xf numFmtId="168"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43" fontId="3" fillId="2" borderId="62" xfId="3" applyFont="1" applyFill="1" applyBorder="1" applyAlignment="1">
      <alignment horizontal="center"/>
    </xf>
    <xf numFmtId="0" fontId="13" fillId="0" borderId="63" xfId="0" applyFont="1" applyBorder="1"/>
    <xf numFmtId="167" fontId="0" fillId="0" borderId="55" xfId="0" applyNumberFormat="1" applyBorder="1" applyAlignment="1">
      <alignment horizontal="center"/>
    </xf>
    <xf numFmtId="167" fontId="0" fillId="0" borderId="63" xfId="0" applyNumberFormat="1" applyBorder="1" applyAlignment="1">
      <alignment horizontal="center"/>
    </xf>
    <xf numFmtId="167" fontId="0" fillId="0" borderId="56" xfId="0" applyNumberFormat="1" applyBorder="1" applyAlignment="1">
      <alignment horizontal="center"/>
    </xf>
    <xf numFmtId="0" fontId="13" fillId="0" borderId="57" xfId="0" applyFont="1" applyBorder="1"/>
    <xf numFmtId="167" fontId="0" fillId="0" borderId="57" xfId="0" applyNumberFormat="1" applyBorder="1" applyAlignment="1">
      <alignment horizontal="center"/>
    </xf>
    <xf numFmtId="167" fontId="0" fillId="0" borderId="64" xfId="0" applyNumberFormat="1" applyBorder="1" applyAlignment="1">
      <alignment horizontal="center"/>
    </xf>
    <xf numFmtId="167"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43" fontId="3" fillId="2" borderId="65" xfId="3" applyFont="1" applyFill="1" applyBorder="1" applyAlignment="1">
      <alignment horizontal="center"/>
    </xf>
    <xf numFmtId="43" fontId="3" fillId="2" borderId="58" xfId="3" applyFont="1" applyFill="1" applyBorder="1" applyAlignment="1">
      <alignment horizontal="center"/>
    </xf>
    <xf numFmtId="43" fontId="3" fillId="2" borderId="59" xfId="3" applyFont="1" applyFill="1" applyBorder="1" applyAlignment="1">
      <alignment horizontal="center"/>
    </xf>
    <xf numFmtId="0" fontId="13" fillId="0" borderId="66" xfId="0" applyFont="1" applyBorder="1"/>
    <xf numFmtId="167" fontId="0" fillId="0" borderId="53" xfId="0" applyNumberFormat="1" applyBorder="1" applyAlignment="1">
      <alignment horizontal="center"/>
    </xf>
    <xf numFmtId="167" fontId="0" fillId="0" borderId="54" xfId="0" applyNumberFormat="1" applyBorder="1" applyAlignment="1">
      <alignment horizontal="center"/>
    </xf>
    <xf numFmtId="0" fontId="13" fillId="0" borderId="64" xfId="0" applyFont="1" applyBorder="1"/>
    <xf numFmtId="167" fontId="0" fillId="0" borderId="58" xfId="0" applyNumberFormat="1" applyBorder="1" applyAlignment="1">
      <alignment horizontal="center"/>
    </xf>
    <xf numFmtId="0" fontId="13" fillId="0" borderId="0" xfId="0" applyFont="1"/>
    <xf numFmtId="167"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43"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43" fontId="3" fillId="5" borderId="65" xfId="3" applyFont="1" applyFill="1" applyBorder="1" applyAlignment="1">
      <alignment horizontal="center"/>
    </xf>
    <xf numFmtId="43" fontId="3" fillId="5" borderId="58" xfId="3" applyFont="1" applyFill="1" applyBorder="1" applyAlignment="1">
      <alignment horizontal="center"/>
    </xf>
    <xf numFmtId="43" fontId="3" fillId="5" borderId="59" xfId="3" applyFont="1" applyFill="1" applyBorder="1" applyAlignment="1">
      <alignment horizontal="center"/>
    </xf>
    <xf numFmtId="0" fontId="3" fillId="5" borderId="61" xfId="3" applyNumberFormat="1" applyFont="1" applyFill="1" applyBorder="1" applyAlignment="1">
      <alignment horizontal="center"/>
    </xf>
    <xf numFmtId="43" fontId="3" fillId="5" borderId="67" xfId="3" applyFont="1" applyFill="1" applyBorder="1" applyAlignment="1">
      <alignment horizontal="center"/>
    </xf>
    <xf numFmtId="43"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3">
          <cell r="CI3" t="str">
            <v>January</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31</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BW44"/>
  <sheetViews>
    <sheetView showGridLines="0" zoomScale="85" zoomScaleNormal="85" workbookViewId="0">
      <pane xSplit="2" ySplit="3" topLeftCell="BM9" activePane="bottomRight" state="frozen"/>
      <selection pane="topRight" activeCell="C1" sqref="C1"/>
      <selection pane="bottomLeft" activeCell="A4" sqref="A4"/>
      <selection pane="bottomRight" activeCell="BV26" sqref="BV26"/>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2" width="13.109375" customWidth="1"/>
    <col min="73" max="73" width="2.5546875" customWidth="1"/>
    <col min="74" max="74" width="15.33203125" bestFit="1" customWidth="1"/>
  </cols>
  <sheetData>
    <row r="1" spans="1:75" x14ac:dyDescent="0.3">
      <c r="AA1" s="1"/>
      <c r="AB1" s="1"/>
      <c r="AC1" s="1"/>
      <c r="AD1" s="1"/>
      <c r="AE1" s="1"/>
      <c r="AY1" s="1"/>
    </row>
    <row r="2" spans="1:75"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V2" s="165">
        <v>2024</v>
      </c>
    </row>
    <row r="3" spans="1:75"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tr">
        <f>+'[1]PGSUS TRAFFIC'!CI3</f>
        <v>January</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V3" s="166" t="s">
        <v>35</v>
      </c>
    </row>
    <row r="4" spans="1:75"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V4" s="163">
        <f>+BT4/BH4-1</f>
        <v>0.11672564348224612</v>
      </c>
    </row>
    <row r="5" spans="1:75"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V5" s="164">
        <f t="shared" ref="BV5:BV21" si="0">+BT5/BH5-1</f>
        <v>6.6308975330961584E-2</v>
      </c>
    </row>
    <row r="6" spans="1:75"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V6" s="164">
        <f t="shared" si="0"/>
        <v>0.10132012327748718</v>
      </c>
    </row>
    <row r="7" spans="1:75"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V7" s="167">
        <f>+(BT7-BH7)*100</f>
        <v>1.2127264520665704</v>
      </c>
      <c r="BW7" s="25" t="s">
        <v>34</v>
      </c>
    </row>
    <row r="8" spans="1:75"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V8" s="164">
        <f t="shared" si="0"/>
        <v>7.9728504327433614E-2</v>
      </c>
    </row>
    <row r="9" spans="1:75"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V9" s="164">
        <f t="shared" si="0"/>
        <v>4.7281481557103211E-2</v>
      </c>
    </row>
    <row r="10" spans="1:75"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V10" s="163">
        <f>+BT10/BH10-1</f>
        <v>0.13209798796018024</v>
      </c>
    </row>
    <row r="11" spans="1:75"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V11" s="164">
        <f t="shared" si="0"/>
        <v>5.6882255389718139E-2</v>
      </c>
    </row>
    <row r="12" spans="1:75"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V12" s="164">
        <f t="shared" si="0"/>
        <v>0.11154896396637581</v>
      </c>
    </row>
    <row r="13" spans="1:75"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V13" s="167">
        <f>+(BT13-BH13)*100</f>
        <v>1.634628591553855</v>
      </c>
      <c r="BW13" s="25" t="s">
        <v>34</v>
      </c>
    </row>
    <row r="14" spans="1:75"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V14" s="164">
        <f t="shared" si="0"/>
        <v>5.6613303685171923E-2</v>
      </c>
    </row>
    <row r="15" spans="1:75"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V15" s="164">
        <f t="shared" si="0"/>
        <v>7.1167561179960259E-2</v>
      </c>
    </row>
    <row r="16" spans="1:75"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V16" s="163">
        <f>+BT16/BH16-1</f>
        <v>0.10821937086220745</v>
      </c>
    </row>
    <row r="17" spans="1:75"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V17" s="164">
        <f t="shared" si="0"/>
        <v>7.142214626248089E-2</v>
      </c>
    </row>
    <row r="18" spans="1:75"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V18" s="164">
        <f t="shared" si="0"/>
        <v>9.582969858042345E-2</v>
      </c>
    </row>
    <row r="19" spans="1:75"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V19" s="167">
        <f>+(BT19-BH19)*100</f>
        <v>0.96973613305805229</v>
      </c>
      <c r="BW19" s="25" t="s">
        <v>34</v>
      </c>
    </row>
    <row r="20" spans="1:75"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V20" s="164">
        <f t="shared" si="0"/>
        <v>8.4242166435681609E-2</v>
      </c>
    </row>
    <row r="21" spans="1:75"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V21" s="164">
        <f t="shared" si="0"/>
        <v>3.4344282249614722E-2</v>
      </c>
    </row>
    <row r="22" spans="1:75"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V22" s="84"/>
    </row>
    <row r="23" spans="1:75"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V23" s="87"/>
    </row>
    <row r="24" spans="1:75"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V24" s="165">
        <v>2024</v>
      </c>
    </row>
    <row r="25" spans="1:75"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tr">
        <f t="shared" ref="AY25" si="1">+AY3</f>
        <v>January</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V25" s="166" t="s">
        <v>36</v>
      </c>
    </row>
    <row r="26" spans="1:75"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V26" s="163">
        <f>+BT26/BH26-1</f>
        <v>0.16886229175373813</v>
      </c>
    </row>
    <row r="27" spans="1:75"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V27" s="164">
        <f t="shared" ref="BV27:BV43" si="2">+BT27/BH27-1</f>
        <v>9.2951427064333902E-2</v>
      </c>
    </row>
    <row r="28" spans="1:75"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V28" s="164">
        <f t="shared" si="2"/>
        <v>0.12723168503405335</v>
      </c>
    </row>
    <row r="29" spans="1:75"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V29" s="167">
        <f>+(BT29-BH29)*100</f>
        <v>3.1334914349126164</v>
      </c>
      <c r="BW29" s="25" t="s">
        <v>34</v>
      </c>
    </row>
    <row r="30" spans="1:75"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V30" s="164">
        <f t="shared" si="2"/>
        <v>0.13989787290723599</v>
      </c>
    </row>
    <row r="31" spans="1:75"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V31" s="164">
        <f t="shared" si="2"/>
        <v>6.9454929843772328E-2</v>
      </c>
    </row>
    <row r="32" spans="1:75"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V32" s="163">
        <f>+BT32/BH32-1</f>
        <v>0.18239207526690859</v>
      </c>
    </row>
    <row r="33" spans="1:75"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V33" s="164">
        <f t="shared" si="2"/>
        <v>8.9635903874378808E-2</v>
      </c>
    </row>
    <row r="34" spans="1:75"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V34" s="164">
        <f t="shared" si="2"/>
        <v>0.1350561361497522</v>
      </c>
    </row>
    <row r="35" spans="1:75"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V35" s="167">
        <f>+(BT35-BH35)*100</f>
        <v>3.6710459370799864</v>
      </c>
      <c r="BW35" s="25" t="s">
        <v>34</v>
      </c>
    </row>
    <row r="36" spans="1:75"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V36" s="164">
        <f t="shared" si="2"/>
        <v>0.14560642494954057</v>
      </c>
    </row>
    <row r="37" spans="1:75"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V37" s="164">
        <f t="shared" si="2"/>
        <v>8.5125839799074177E-2</v>
      </c>
    </row>
    <row r="38" spans="1:75"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V38" s="163">
        <f>+BT38/BH38-1</f>
        <v>0.16096609082333968</v>
      </c>
    </row>
    <row r="39" spans="1:75"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V39" s="164">
        <f t="shared" si="2"/>
        <v>9.4811507936507944E-2</v>
      </c>
    </row>
    <row r="40" spans="1:75"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V40" s="164">
        <f t="shared" si="2"/>
        <v>0.12292117603289654</v>
      </c>
    </row>
    <row r="41" spans="1:75"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V41" s="167">
        <f>+(BT41-BH41)*100</f>
        <v>2.8152102649234179</v>
      </c>
      <c r="BW41" s="25" t="s">
        <v>34</v>
      </c>
    </row>
    <row r="42" spans="1:75"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V42" s="164">
        <f t="shared" si="2"/>
        <v>0.13875128492332611</v>
      </c>
    </row>
    <row r="43" spans="1:75"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V43" s="164">
        <f t="shared" si="2"/>
        <v>6.0425545774102751E-2</v>
      </c>
    </row>
    <row r="44" spans="1:75"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26"/>
  <sheetViews>
    <sheetView showGridLines="0" workbookViewId="0">
      <selection activeCell="C4" sqref="C4:H5"/>
    </sheetView>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row>
    <row r="3" spans="2:14" ht="18.75" customHeight="1" x14ac:dyDescent="0.3">
      <c r="B3" s="127" t="s">
        <v>23</v>
      </c>
      <c r="C3" s="152" t="s">
        <v>27</v>
      </c>
      <c r="D3" s="128" t="s">
        <v>27</v>
      </c>
      <c r="E3" s="152" t="s">
        <v>27</v>
      </c>
      <c r="F3" s="128" t="s">
        <v>27</v>
      </c>
      <c r="G3" s="160" t="s">
        <v>27</v>
      </c>
      <c r="H3" s="161" t="s">
        <v>32</v>
      </c>
    </row>
    <row r="4" spans="2:14" ht="18.75" customHeight="1" x14ac:dyDescent="0.3">
      <c r="B4" s="129" t="s">
        <v>28</v>
      </c>
      <c r="C4" s="130">
        <v>65.147499999999994</v>
      </c>
      <c r="D4" s="131">
        <v>71.294600000000003</v>
      </c>
      <c r="E4" s="132">
        <v>71.020300000000006</v>
      </c>
      <c r="F4" s="132">
        <v>62.086799999999997</v>
      </c>
      <c r="G4" s="132">
        <v>61.3352</v>
      </c>
      <c r="H4" s="132">
        <v>58.29</v>
      </c>
    </row>
    <row r="5" spans="2:14" ht="18.75" customHeight="1" x14ac:dyDescent="0.3">
      <c r="B5" s="133" t="s">
        <v>29</v>
      </c>
      <c r="C5" s="134">
        <v>56.620800000000003</v>
      </c>
      <c r="D5" s="135">
        <v>55.729199999999999</v>
      </c>
      <c r="E5" s="136">
        <v>53.521299999999997</v>
      </c>
      <c r="F5" s="136">
        <v>52.027090000000001</v>
      </c>
      <c r="G5" s="136">
        <v>51.518000000000001</v>
      </c>
      <c r="H5" s="136">
        <v>50.542900000000003</v>
      </c>
    </row>
    <row r="6" spans="2:14" s="162" customFormat="1" ht="41.4" customHeight="1" x14ac:dyDescent="0.3">
      <c r="B6" s="174" t="s">
        <v>33</v>
      </c>
      <c r="C6" s="174"/>
      <c r="D6" s="174"/>
      <c r="E6" s="174"/>
      <c r="F6" s="174"/>
      <c r="G6" s="174"/>
      <c r="H6" s="174"/>
    </row>
    <row r="7" spans="2:14" ht="15.6" customHeight="1" x14ac:dyDescent="0.3">
      <c r="B7" s="148"/>
      <c r="C7" s="149"/>
      <c r="D7" s="149"/>
      <c r="E7" s="149"/>
      <c r="F7" s="149"/>
    </row>
    <row r="8" spans="2:14" ht="18.75" customHeight="1" x14ac:dyDescent="0.3">
      <c r="B8" s="124" t="s">
        <v>30</v>
      </c>
      <c r="C8" s="125">
        <v>2024</v>
      </c>
      <c r="D8" s="137">
        <v>2024</v>
      </c>
      <c r="E8" s="137">
        <v>2024</v>
      </c>
      <c r="F8" s="137">
        <v>2024</v>
      </c>
      <c r="G8" s="137">
        <v>2024</v>
      </c>
      <c r="H8" s="137">
        <v>2024</v>
      </c>
      <c r="I8" s="137">
        <v>2024</v>
      </c>
      <c r="J8" s="137">
        <v>2024</v>
      </c>
      <c r="K8" s="137">
        <v>2024</v>
      </c>
      <c r="L8" s="137">
        <v>2024</v>
      </c>
      <c r="M8" s="137">
        <v>2024</v>
      </c>
      <c r="N8" s="138">
        <v>2024</v>
      </c>
    </row>
    <row r="9" spans="2:14" ht="18.75" customHeight="1" x14ac:dyDescent="0.3">
      <c r="B9" s="139" t="s">
        <v>0</v>
      </c>
      <c r="C9" s="140" t="s">
        <v>1</v>
      </c>
      <c r="D9" s="141" t="s">
        <v>2</v>
      </c>
      <c r="E9" s="141" t="s">
        <v>3</v>
      </c>
      <c r="F9" s="141" t="s">
        <v>4</v>
      </c>
      <c r="G9" s="141" t="s">
        <v>5</v>
      </c>
      <c r="H9" s="141" t="s">
        <v>6</v>
      </c>
      <c r="I9" s="141" t="s">
        <v>7</v>
      </c>
      <c r="J9" s="141" t="s">
        <v>8</v>
      </c>
      <c r="K9" s="141" t="s">
        <v>9</v>
      </c>
      <c r="L9" s="141" t="s">
        <v>10</v>
      </c>
      <c r="M9" s="141" t="s">
        <v>11</v>
      </c>
      <c r="N9" s="142" t="s">
        <v>12</v>
      </c>
    </row>
    <row r="10" spans="2:14" ht="18.75" customHeight="1" x14ac:dyDescent="0.3">
      <c r="B10" s="143" t="s">
        <v>28</v>
      </c>
      <c r="C10" s="144">
        <v>60.19552351600025</v>
      </c>
      <c r="D10" s="144">
        <v>57.154916689288498</v>
      </c>
      <c r="E10" s="144">
        <v>57.180811303447733</v>
      </c>
      <c r="F10" s="144">
        <v>57.238876006220913</v>
      </c>
      <c r="G10" s="144">
        <v>57.927800623571528</v>
      </c>
      <c r="H10" s="144">
        <v>60.37672924627342</v>
      </c>
      <c r="I10" s="144">
        <v>59.411432278764003</v>
      </c>
      <c r="J10" s="144">
        <v>57.101985035583517</v>
      </c>
      <c r="K10" s="144">
        <v>57.809350140453404</v>
      </c>
      <c r="L10" s="144">
        <v>58.402099999999997</v>
      </c>
      <c r="M10" s="144"/>
      <c r="N10" s="145"/>
    </row>
    <row r="11" spans="2:14" ht="18.75" customHeight="1" x14ac:dyDescent="0.3">
      <c r="B11" s="146" t="s">
        <v>29</v>
      </c>
      <c r="C11" s="147">
        <v>50.901756264861142</v>
      </c>
      <c r="D11" s="147">
        <v>50.570316027657341</v>
      </c>
      <c r="E11" s="147">
        <v>49.697915379278712</v>
      </c>
      <c r="F11" s="147">
        <v>49.945182200342579</v>
      </c>
      <c r="G11" s="147">
        <v>49.924889516682079</v>
      </c>
      <c r="H11" s="147">
        <v>51.121203572474407</v>
      </c>
      <c r="I11" s="147">
        <v>51.539732255266536</v>
      </c>
      <c r="J11" s="147">
        <v>50.555867176386947</v>
      </c>
      <c r="K11" s="147">
        <v>49.995101147579312</v>
      </c>
      <c r="L11" s="147">
        <v>50.921199999999999</v>
      </c>
      <c r="M11" s="147"/>
      <c r="N11" s="136"/>
    </row>
    <row r="12" spans="2:14" ht="18.75" customHeight="1" x14ac:dyDescent="0.3">
      <c r="B12" s="148"/>
      <c r="C12" s="149"/>
      <c r="D12" s="149"/>
      <c r="E12" s="149"/>
      <c r="F12" s="149"/>
    </row>
    <row r="13" spans="2:14" ht="20.25" customHeight="1" x14ac:dyDescent="0.3">
      <c r="B13" s="150" t="s">
        <v>30</v>
      </c>
      <c r="C13" s="151">
        <v>2023</v>
      </c>
      <c r="D13" s="153">
        <v>2023</v>
      </c>
      <c r="E13" s="153">
        <v>2023</v>
      </c>
      <c r="F13" s="153">
        <v>2023</v>
      </c>
      <c r="G13" s="153">
        <v>2023</v>
      </c>
      <c r="H13" s="153">
        <v>2023</v>
      </c>
      <c r="I13" s="153">
        <v>2023</v>
      </c>
      <c r="J13" s="153">
        <v>2023</v>
      </c>
      <c r="K13" s="153">
        <v>2023</v>
      </c>
      <c r="L13" s="153">
        <v>2023</v>
      </c>
      <c r="M13" s="153">
        <v>2023</v>
      </c>
      <c r="N13" s="154">
        <v>2023</v>
      </c>
    </row>
    <row r="14" spans="2:14" ht="20.25" customHeight="1" x14ac:dyDescent="0.3">
      <c r="B14" s="155" t="s">
        <v>0</v>
      </c>
      <c r="C14" s="156" t="s">
        <v>1</v>
      </c>
      <c r="D14" s="157" t="s">
        <v>2</v>
      </c>
      <c r="E14" s="157" t="s">
        <v>3</v>
      </c>
      <c r="F14" s="157" t="s">
        <v>4</v>
      </c>
      <c r="G14" s="157" t="s">
        <v>5</v>
      </c>
      <c r="H14" s="157" t="s">
        <v>6</v>
      </c>
      <c r="I14" s="157" t="s">
        <v>7</v>
      </c>
      <c r="J14" s="157" t="s">
        <v>8</v>
      </c>
      <c r="K14" s="157" t="s">
        <v>9</v>
      </c>
      <c r="L14" s="157" t="s">
        <v>10</v>
      </c>
      <c r="M14" s="157" t="s">
        <v>11</v>
      </c>
      <c r="N14" s="158" t="s">
        <v>12</v>
      </c>
    </row>
    <row r="15" spans="2:14" ht="20.25" customHeight="1" x14ac:dyDescent="0.3">
      <c r="B15" s="143" t="s">
        <v>28</v>
      </c>
      <c r="C15" s="144">
        <v>61.107822959171656</v>
      </c>
      <c r="D15" s="144">
        <v>59.785839435887361</v>
      </c>
      <c r="E15" s="144">
        <v>60.542197535127393</v>
      </c>
      <c r="F15" s="144">
        <v>62.276786462320715</v>
      </c>
      <c r="G15" s="144">
        <v>62.777800860221411</v>
      </c>
      <c r="H15" s="144">
        <v>63.537180831397009</v>
      </c>
      <c r="I15" s="144">
        <v>61.054648348264351</v>
      </c>
      <c r="J15" s="144">
        <v>60.808055308151879</v>
      </c>
      <c r="K15" s="144">
        <v>60.369822593212028</v>
      </c>
      <c r="L15" s="144">
        <v>60.012008744258232</v>
      </c>
      <c r="M15" s="144">
        <v>62.549347166041343</v>
      </c>
      <c r="N15" s="145">
        <v>61.136970881511843</v>
      </c>
    </row>
    <row r="16" spans="2:14" ht="20.25" customHeight="1" x14ac:dyDescent="0.3">
      <c r="B16" s="146" t="s">
        <v>29</v>
      </c>
      <c r="C16" s="147">
        <v>51.517991338863155</v>
      </c>
      <c r="D16" s="147">
        <v>51.787166924842445</v>
      </c>
      <c r="E16" s="147">
        <v>50.616112344913397</v>
      </c>
      <c r="F16" s="147">
        <v>49.819310669520448</v>
      </c>
      <c r="G16" s="147">
        <v>50.741254904587564</v>
      </c>
      <c r="H16" s="147">
        <v>51.212685177358033</v>
      </c>
      <c r="I16" s="147">
        <v>52.004248640186375</v>
      </c>
      <c r="J16" s="147">
        <v>52.366297546637327</v>
      </c>
      <c r="K16" s="147">
        <v>52.167333937404067</v>
      </c>
      <c r="L16" s="147">
        <v>51.82000833151794</v>
      </c>
      <c r="M16" s="147">
        <v>52.732607886399528</v>
      </c>
      <c r="N16" s="136">
        <v>51.006228171982102</v>
      </c>
    </row>
    <row r="17" spans="2:14" ht="20.25" customHeight="1" x14ac:dyDescent="0.3"/>
    <row r="18" spans="2:14" ht="20.25" customHeight="1" x14ac:dyDescent="0.3">
      <c r="B18" s="124" t="s">
        <v>30</v>
      </c>
      <c r="C18" s="125">
        <v>2022</v>
      </c>
      <c r="D18" s="137">
        <v>2022</v>
      </c>
      <c r="E18" s="137">
        <v>2022</v>
      </c>
      <c r="F18" s="137">
        <v>2022</v>
      </c>
      <c r="G18" s="137">
        <v>2022</v>
      </c>
      <c r="H18" s="137">
        <v>2022</v>
      </c>
      <c r="I18" s="137">
        <v>2022</v>
      </c>
      <c r="J18" s="137">
        <v>2022</v>
      </c>
      <c r="K18" s="137">
        <v>2022</v>
      </c>
      <c r="L18" s="137">
        <v>2022</v>
      </c>
      <c r="M18" s="137">
        <v>2022</v>
      </c>
      <c r="N18" s="138">
        <v>2022</v>
      </c>
    </row>
    <row r="19" spans="2:14" ht="20.25" customHeight="1" x14ac:dyDescent="0.3">
      <c r="B19" s="139" t="s">
        <v>0</v>
      </c>
      <c r="C19" s="140" t="s">
        <v>1</v>
      </c>
      <c r="D19" s="141" t="s">
        <v>2</v>
      </c>
      <c r="E19" s="141" t="s">
        <v>3</v>
      </c>
      <c r="F19" s="141" t="s">
        <v>4</v>
      </c>
      <c r="G19" s="141" t="s">
        <v>5</v>
      </c>
      <c r="H19" s="141" t="s">
        <v>6</v>
      </c>
      <c r="I19" s="141" t="s">
        <v>7</v>
      </c>
      <c r="J19" s="141" t="s">
        <v>8</v>
      </c>
      <c r="K19" s="141" t="s">
        <v>9</v>
      </c>
      <c r="L19" s="141" t="s">
        <v>10</v>
      </c>
      <c r="M19" s="141" t="s">
        <v>11</v>
      </c>
      <c r="N19" s="142" t="s">
        <v>12</v>
      </c>
    </row>
    <row r="20" spans="2:14" ht="20.25" customHeight="1" x14ac:dyDescent="0.3">
      <c r="B20" s="143" t="s">
        <v>28</v>
      </c>
      <c r="C20" s="144">
        <v>71.181962486104879</v>
      </c>
      <c r="D20" s="144">
        <v>63.900620517257408</v>
      </c>
      <c r="E20" s="144">
        <v>60.997978402757781</v>
      </c>
      <c r="F20" s="144">
        <v>66.462618739886466</v>
      </c>
      <c r="G20" s="144">
        <v>65.065247939590535</v>
      </c>
      <c r="H20" s="144">
        <v>63.220685323333306</v>
      </c>
      <c r="I20" s="144">
        <v>60.330598328320335</v>
      </c>
      <c r="J20" s="144">
        <v>59.639450372106324</v>
      </c>
      <c r="K20" s="144">
        <v>60.70500607145437</v>
      </c>
      <c r="L20" s="144">
        <v>60.45390666352894</v>
      </c>
      <c r="M20" s="144">
        <v>59.02096975647008</v>
      </c>
      <c r="N20" s="145">
        <v>60.580678869018158</v>
      </c>
    </row>
    <row r="21" spans="2:14" ht="20.25" customHeight="1" x14ac:dyDescent="0.3">
      <c r="B21" s="146" t="s">
        <v>29</v>
      </c>
      <c r="C21" s="147">
        <v>51.815142237096872</v>
      </c>
      <c r="D21" s="147">
        <v>51.960209947450849</v>
      </c>
      <c r="E21" s="147">
        <v>52.864529812580912</v>
      </c>
      <c r="F21" s="147">
        <v>50.789265057983208</v>
      </c>
      <c r="G21" s="147">
        <v>52.03321202233132</v>
      </c>
      <c r="H21" s="147">
        <v>52.596317039494181</v>
      </c>
      <c r="I21" s="147">
        <v>52.563502560948855</v>
      </c>
      <c r="J21" s="147">
        <v>52.751675184103874</v>
      </c>
      <c r="K21" s="147">
        <v>51.994529069230211</v>
      </c>
      <c r="L21" s="147">
        <v>51.904345366951574</v>
      </c>
      <c r="M21" s="147">
        <v>51.493094727009272</v>
      </c>
      <c r="N21" s="136">
        <v>51.137783833502972</v>
      </c>
    </row>
    <row r="22" spans="2:14" ht="20.25" customHeight="1" x14ac:dyDescent="0.3"/>
    <row r="23" spans="2:14" ht="20.25" customHeight="1" x14ac:dyDescent="0.3">
      <c r="B23" s="150" t="s">
        <v>30</v>
      </c>
      <c r="C23" s="151">
        <v>2021</v>
      </c>
      <c r="D23" s="153">
        <v>2021</v>
      </c>
      <c r="E23" s="153">
        <v>2021</v>
      </c>
      <c r="F23" s="153">
        <v>2021</v>
      </c>
      <c r="G23" s="153">
        <v>2021</v>
      </c>
      <c r="H23" s="153">
        <v>2021</v>
      </c>
      <c r="I23" s="153">
        <v>2021</v>
      </c>
      <c r="J23" s="153">
        <v>2021</v>
      </c>
      <c r="K23" s="153">
        <v>2021</v>
      </c>
      <c r="L23" s="153">
        <v>2021</v>
      </c>
      <c r="M23" s="153">
        <v>2021</v>
      </c>
      <c r="N23" s="154">
        <v>2021</v>
      </c>
    </row>
    <row r="24" spans="2:14" ht="20.25" customHeight="1" x14ac:dyDescent="0.3">
      <c r="B24" s="155" t="s">
        <v>0</v>
      </c>
      <c r="C24" s="156" t="s">
        <v>1</v>
      </c>
      <c r="D24" s="157" t="s">
        <v>2</v>
      </c>
      <c r="E24" s="157" t="s">
        <v>3</v>
      </c>
      <c r="F24" s="157" t="s">
        <v>4</v>
      </c>
      <c r="G24" s="157" t="s">
        <v>5</v>
      </c>
      <c r="H24" s="157" t="s">
        <v>6</v>
      </c>
      <c r="I24" s="157" t="s">
        <v>7</v>
      </c>
      <c r="J24" s="157" t="s">
        <v>8</v>
      </c>
      <c r="K24" s="157" t="s">
        <v>9</v>
      </c>
      <c r="L24" s="157" t="s">
        <v>10</v>
      </c>
      <c r="M24" s="157" t="s">
        <v>11</v>
      </c>
      <c r="N24" s="158" t="s">
        <v>12</v>
      </c>
    </row>
    <row r="25" spans="2:14" ht="20.25" customHeight="1" x14ac:dyDescent="0.3">
      <c r="B25" s="143" t="s">
        <v>28</v>
      </c>
      <c r="C25" s="144">
        <v>75.300842446667644</v>
      </c>
      <c r="D25" s="144">
        <v>73.272674550159962</v>
      </c>
      <c r="E25" s="144">
        <v>70.76858606914098</v>
      </c>
      <c r="F25" s="144">
        <v>82.305467816475954</v>
      </c>
      <c r="G25" s="144">
        <v>78.149822143015712</v>
      </c>
      <c r="H25" s="144">
        <v>72.354840531946422</v>
      </c>
      <c r="I25" s="144">
        <v>71.762171621635204</v>
      </c>
      <c r="J25" s="144">
        <v>69.633046040344638</v>
      </c>
      <c r="K25" s="144">
        <v>70.603947413230145</v>
      </c>
      <c r="L25" s="144">
        <v>67.741656579567689</v>
      </c>
      <c r="M25" s="144">
        <v>66.586346795111368</v>
      </c>
      <c r="N25" s="145">
        <v>67.663156101176099</v>
      </c>
    </row>
    <row r="26" spans="2:14" ht="20.25" customHeight="1" x14ac:dyDescent="0.3">
      <c r="B26" s="146" t="s">
        <v>29</v>
      </c>
      <c r="C26" s="147">
        <v>52.685783342421402</v>
      </c>
      <c r="D26" s="147">
        <v>52.685783342421402</v>
      </c>
      <c r="E26" s="147">
        <v>52.548984975331813</v>
      </c>
      <c r="F26" s="147">
        <v>50.451229791982996</v>
      </c>
      <c r="G26" s="147">
        <v>50.847947841794486</v>
      </c>
      <c r="H26" s="147">
        <v>53.782717820224534</v>
      </c>
      <c r="I26" s="147">
        <v>55.266545161038685</v>
      </c>
      <c r="J26" s="147">
        <v>55.468826506887893</v>
      </c>
      <c r="K26" s="147">
        <v>54.680468245469029</v>
      </c>
      <c r="L26" s="147">
        <v>53.981238343483469</v>
      </c>
      <c r="M26" s="147">
        <v>53.780037859718412</v>
      </c>
      <c r="N26"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2024-11-13T20:14:35Z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